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F:\BILLING\IISC &amp; WE MONTHLY CHARGES\2026\07 July\SRAM\SRAM Disclosure\"/>
    </mc:Choice>
  </mc:AlternateContent>
  <xr:revisionPtr revIDLastSave="0" documentId="13_ncr:1_{6DD863FD-BC6D-40A9-B849-93FF0EDA13C5}" xr6:coauthVersionLast="47" xr6:coauthVersionMax="47" xr10:uidLastSave="{00000000-0000-0000-0000-000000000000}"/>
  <bookViews>
    <workbookView xWindow="28680" yWindow="-120" windowWidth="29040" windowHeight="15720" xr2:uid="{449460A9-B6B0-4B22-88C0-077473E30FC6}"/>
  </bookViews>
  <sheets>
    <sheet name="Disclosure" sheetId="13" r:id="rId1"/>
    <sheet name="Calculation" sheetId="14" state="hidden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3" l="1"/>
  <c r="E46" i="13"/>
  <c r="E47" i="13"/>
  <c r="E48" i="13"/>
  <c r="E49" i="13"/>
  <c r="E50" i="13"/>
  <c r="E51" i="13"/>
  <c r="E52" i="13"/>
  <c r="E53" i="13"/>
  <c r="E54" i="13"/>
  <c r="E55" i="13"/>
  <c r="E44" i="13"/>
  <c r="F40" i="13"/>
  <c r="F38" i="13"/>
  <c r="F37" i="13"/>
  <c r="E33" i="13"/>
  <c r="F56" i="13" l="1"/>
  <c r="D56" i="13" l="1"/>
  <c r="C56" i="13" l="1"/>
  <c r="E37" i="13" l="1"/>
  <c r="E56" i="13"/>
  <c r="B56" i="13"/>
  <c r="E38" i="13" l="1"/>
</calcChain>
</file>

<file path=xl/sharedStrings.xml><?xml version="1.0" encoding="utf-8"?>
<sst xmlns="http://schemas.openxmlformats.org/spreadsheetml/2006/main" count="167" uniqueCount="60">
  <si>
    <t>Central Park</t>
  </si>
  <si>
    <t>Gracefield</t>
  </si>
  <si>
    <t>Haywards</t>
  </si>
  <si>
    <t>Kaiwharawhara</t>
  </si>
  <si>
    <t>Melling</t>
  </si>
  <si>
    <t>Pauatahanui</t>
  </si>
  <si>
    <t>Takapu Road</t>
  </si>
  <si>
    <t>Upper Hutt</t>
  </si>
  <si>
    <t>Wilton</t>
  </si>
  <si>
    <t>Total</t>
  </si>
  <si>
    <t>Company name:</t>
  </si>
  <si>
    <t>Wellington Electricity</t>
  </si>
  <si>
    <t>Year ended:</t>
  </si>
  <si>
    <t>Annual report with breakdown by connection location</t>
  </si>
  <si>
    <t>Connection Location</t>
  </si>
  <si>
    <t>Network or sub-network name</t>
  </si>
  <si>
    <t>Customer type</t>
  </si>
  <si>
    <t>Allocation ($000)</t>
  </si>
  <si>
    <t>CPK0111/CPK0331</t>
  </si>
  <si>
    <t>Retailers</t>
  </si>
  <si>
    <t>Direct load customers</t>
  </si>
  <si>
    <t>Direct generation customers</t>
  </si>
  <si>
    <t xml:space="preserve">GFD0331 </t>
  </si>
  <si>
    <t>HAY0111/HAY0331</t>
  </si>
  <si>
    <t xml:space="preserve">KWA0111 </t>
  </si>
  <si>
    <t>MLG0111/MLG0331</t>
  </si>
  <si>
    <t xml:space="preserve">PNI0331 </t>
  </si>
  <si>
    <t xml:space="preserve">TKR0331 </t>
  </si>
  <si>
    <t xml:space="preserve">UHT0331 </t>
  </si>
  <si>
    <t xml:space="preserve">WIL0331 </t>
  </si>
  <si>
    <t>Annual report by customer type</t>
  </si>
  <si>
    <t>Allocation (percentage)</t>
  </si>
  <si>
    <t>Monthly report by customer type ($000)</t>
  </si>
  <si>
    <t>Month</t>
  </si>
  <si>
    <t>Residue received from Transpower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</si>
  <si>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</si>
  <si>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</si>
  <si>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</si>
  <si>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</si>
  <si>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</si>
  <si>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</si>
  <si>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</si>
  <si>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</si>
  <si>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</si>
  <si>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</si>
  <si>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</si>
  <si>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</si>
  <si>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Customer Type</t>
  </si>
  <si>
    <t>Sum of Central Park</t>
  </si>
  <si>
    <t>Row Labels</t>
  </si>
  <si>
    <t>Grand Total</t>
  </si>
  <si>
    <t>Sum of Gracefield</t>
  </si>
  <si>
    <t>Sum of Haywards</t>
  </si>
  <si>
    <t>Sum of Kaiwharawhara</t>
  </si>
  <si>
    <t>Sum of Melling</t>
  </si>
  <si>
    <t>Sum of Pauatahanui</t>
  </si>
  <si>
    <t>Sum of Takapu Road</t>
  </si>
  <si>
    <t>Sum of Upper Hutt</t>
  </si>
  <si>
    <t>Sum of Wilton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</si>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</sst>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&quot;$&quot;#,##0"/>
    <numFmt numFmtId="165" formatCode="&quot;$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Trebuchet MS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/>
    <xf numFmtId="7" fontId="0" fillId="0" borderId="0" xfId="0" applyNumberFormat="1"/>
    <xf numFmtId="0" fontId="1" fillId="0" borderId="0" xfId="0" applyFont="1"/>
    <xf numFmtId="0" fontId="1" fillId="4" borderId="0" xfId="0" applyFont="1" applyFill="1" applyAlignment="1">
      <alignment vertical="center"/>
    </xf>
    <xf numFmtId="0" fontId="0" fillId="2" borderId="0" xfId="0" applyFill="1"/>
    <xf numFmtId="0" fontId="0" fillId="2" borderId="2" xfId="0" applyFill="1" applyBorder="1"/>
    <xf numFmtId="0" fontId="1" fillId="4" borderId="0" xfId="0" applyFont="1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1" xfId="0" applyBorder="1"/>
    <xf numFmtId="0" fontId="0" fillId="2" borderId="1" xfId="0" applyFill="1" applyBorder="1"/>
    <xf numFmtId="0" fontId="1" fillId="2" borderId="0" xfId="0" applyFont="1" applyFill="1" applyAlignment="1">
      <alignment horizontal="left" vertical="center"/>
    </xf>
    <xf numFmtId="7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/>
    <xf numFmtId="9" fontId="0" fillId="0" borderId="0" xfId="0" applyNumberFormat="1"/>
    <xf numFmtId="0" fontId="1" fillId="3" borderId="0" xfId="0" applyFont="1" applyFill="1" applyAlignment="1">
      <alignment wrapText="1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164" fontId="0" fillId="0" borderId="0" xfId="0" applyNumberFormat="1"/>
    <xf numFmtId="164" fontId="0" fillId="0" borderId="2" xfId="0" applyNumberFormat="1" applyBorder="1"/>
    <xf numFmtId="164" fontId="0" fillId="0" borderId="1" xfId="0" applyNumberFormat="1" applyBorder="1"/>
    <xf numFmtId="164" fontId="1" fillId="2" borderId="0" xfId="0" applyNumberFormat="1" applyFont="1" applyFill="1"/>
    <xf numFmtId="0" fontId="1" fillId="4" borderId="0" xfId="0" applyFont="1" applyFill="1" applyAlignment="1">
      <alignment horizontal="center" vertical="center"/>
    </xf>
    <xf numFmtId="7" fontId="1" fillId="4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15" fontId="1" fillId="2" borderId="0" xfId="0" applyNumberFormat="1" applyFont="1" applyFill="1" applyAlignment="1">
      <alignment horizontal="left"/>
    </xf>
  </cellXfs>
  <cellStyles count="2">
    <cellStyle name="Normal" xfId="0" builtinId="0"/>
    <cellStyle name="Normal 3" xfId="1" xr:uid="{D9576B22-7613-4D28-9B48-2C87105F32F8}"/>
  </cellStyles>
  <dxfs count="18"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2" formatCode="mmm\-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epa Keenawinna" refreshedDate="46211.416075231478" createdVersion="8" refreshedVersion="8" minRefreshableVersion="3" recordCount="25" xr:uid="{37B2B509-4918-4931-9925-8F01FB49B3C1}">
  <cacheSource type="worksheet">
    <worksheetSource name="Table1"/>
  </cacheSource>
  <cacheFields count="14">
    <cacheField name="Month" numFmtId="17">
      <sharedItems containsNonDate="0" containsDate="1" containsString="0" containsBlank="1" minDate="2025-04-01T00:00:00" maxDate="2026-03-02T00:00:00"/>
    </cacheField>
    <cacheField name="Customer Type" numFmtId="0">
      <sharedItems containsBlank="1" count="3">
        <s v="Retailers"/>
        <s v="Direct load customers"/>
        <m/>
      </sharedItems>
    </cacheField>
    <cacheField name="Central Park" numFmtId="164">
      <sharedItems containsString="0" containsBlank="1" containsNumber="1" containsInteger="1" minValue="399" maxValue="304512"/>
    </cacheField>
    <cacheField name="Gracefield" numFmtId="164">
      <sharedItems containsString="0" containsBlank="1" containsNumber="1" containsInteger="1" minValue="308" maxValue="109134"/>
    </cacheField>
    <cacheField name="Haywards" numFmtId="164">
      <sharedItems containsString="0" containsBlank="1" containsNumber="1" containsInteger="1" minValue="256" maxValue="50380"/>
    </cacheField>
    <cacheField name="Kaiwharawhara" numFmtId="164">
      <sharedItems containsString="0" containsBlank="1" containsNumber="1" containsInteger="1" minValue="237" maxValue="56228"/>
    </cacheField>
    <cacheField name="Melling" numFmtId="164">
      <sharedItems containsString="0" containsBlank="1" containsNumber="1" containsInteger="1" minValue="183" maxValue="98356"/>
    </cacheField>
    <cacheField name="Pauatahanui" numFmtId="164">
      <sharedItems containsString="0" containsBlank="1" containsNumber="1" containsInteger="1" minValue="9" maxValue="25924"/>
    </cacheField>
    <cacheField name="Takapu Road" numFmtId="164">
      <sharedItems containsString="0" containsBlank="1" containsNumber="1" containsInteger="1" minValue="225" maxValue="161495"/>
    </cacheField>
    <cacheField name="Upper Hutt" numFmtId="164">
      <sharedItems containsString="0" containsBlank="1" containsNumber="1" containsInteger="1" minValue="0" maxValue="49689"/>
    </cacheField>
    <cacheField name="Wilton" numFmtId="164">
      <sharedItems containsString="0" containsBlank="1" containsNumber="1" containsInteger="1" minValue="253" maxValue="50826"/>
    </cacheField>
    <cacheField name="Column1" numFmtId="164">
      <sharedItems containsSemiMixedTypes="0" containsString="0" containsNumber="1" containsInteger="1" minValue="0" maxValue="903538"/>
    </cacheField>
    <cacheField name="Column2" numFmtId="164">
      <sharedItems containsString="0" containsBlank="1" containsNumber="1" minValue="1870.4899610223736" maxValue="903537.35204133776"/>
    </cacheField>
    <cacheField name="Check" numFmtId="16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d v="2025-04-01T00:00:00"/>
    <x v="0"/>
    <n v="63394"/>
    <n v="22826"/>
    <n v="9125"/>
    <n v="10422"/>
    <n v="19883"/>
    <n v="4119"/>
    <n v="35141"/>
    <n v="7068"/>
    <n v="10265"/>
    <n v="182243"/>
    <n v="182243.37003897759"/>
    <m/>
  </r>
  <r>
    <d v="2025-04-01T00:00:00"/>
    <x v="1"/>
    <n v="399"/>
    <n v="308"/>
    <n v="256"/>
    <n v="237"/>
    <n v="183"/>
    <n v="9"/>
    <n v="225"/>
    <n v="0"/>
    <n v="253"/>
    <n v="1870"/>
    <n v="1870.4899610223736"/>
    <m/>
  </r>
  <r>
    <d v="2025-05-01T00:00:00"/>
    <x v="0"/>
    <n v="140649"/>
    <n v="55947"/>
    <n v="22518"/>
    <n v="24513"/>
    <n v="51769"/>
    <n v="10060"/>
    <n v="81496"/>
    <n v="18724"/>
    <n v="27562"/>
    <n v="433238"/>
    <n v="433237.79510744382"/>
    <m/>
  </r>
  <r>
    <d v="2025-05-01T00:00:00"/>
    <x v="1"/>
    <n v="836"/>
    <n v="720"/>
    <n v="585"/>
    <n v="529"/>
    <n v="439"/>
    <n v="21"/>
    <n v="489"/>
    <n v="0"/>
    <n v="643"/>
    <n v="4262"/>
    <n v="4263.3948925562809"/>
    <m/>
  </r>
  <r>
    <d v="2025-06-01T00:00:00"/>
    <x v="0"/>
    <n v="228201"/>
    <n v="86891"/>
    <n v="36994"/>
    <n v="38950"/>
    <n v="88095"/>
    <n v="18506"/>
    <n v="134113"/>
    <n v="32538"/>
    <n v="45740"/>
    <n v="710028"/>
    <n v="710027.79058099852"/>
    <m/>
  </r>
  <r>
    <d v="2025-06-01T00:00:00"/>
    <x v="1"/>
    <n v="1343"/>
    <n v="1103"/>
    <n v="962"/>
    <n v="841"/>
    <n v="747"/>
    <n v="38"/>
    <n v="802"/>
    <n v="0"/>
    <n v="1066"/>
    <n v="6902"/>
    <n v="6902.6694190013868"/>
    <m/>
  </r>
  <r>
    <d v="2025-07-01T00:00:00"/>
    <x v="0"/>
    <n v="255262"/>
    <n v="97911"/>
    <n v="42895"/>
    <n v="45079"/>
    <n v="97990"/>
    <n v="20469"/>
    <n v="151625"/>
    <n v="36929"/>
    <n v="50826"/>
    <n v="798986"/>
    <n v="798987.08915121411"/>
    <m/>
  </r>
  <r>
    <d v="2025-07-01T00:00:00"/>
    <x v="1"/>
    <n v="1520"/>
    <n v="1255"/>
    <n v="1089"/>
    <n v="979"/>
    <n v="817"/>
    <n v="43"/>
    <n v="903"/>
    <n v="0"/>
    <n v="1175"/>
    <n v="7781"/>
    <n v="7779.7508487861278"/>
    <m/>
  </r>
  <r>
    <d v="2025-08-01T00:00:00"/>
    <x v="0"/>
    <n v="187836"/>
    <n v="69966"/>
    <n v="29933"/>
    <n v="31468"/>
    <n v="69530"/>
    <n v="14284"/>
    <n v="113142"/>
    <n v="25292"/>
    <n v="35898"/>
    <n v="577349"/>
    <n v="577348.0474827881"/>
    <m/>
  </r>
  <r>
    <d v="2025-08-01T00:00:00"/>
    <x v="1"/>
    <n v="1095"/>
    <n v="881"/>
    <n v="745"/>
    <n v="673"/>
    <n v="572"/>
    <n v="29"/>
    <n v="660"/>
    <n v="0"/>
    <n v="810"/>
    <n v="5465"/>
    <n v="5465.2225172118569"/>
    <m/>
  </r>
  <r>
    <d v="2025-09-01T00:00:00"/>
    <x v="0"/>
    <n v="122294"/>
    <n v="46897"/>
    <n v="19297"/>
    <n v="21117"/>
    <n v="44655"/>
    <n v="9140"/>
    <n v="69473"/>
    <n v="16749"/>
    <n v="28611"/>
    <n v="378233"/>
    <n v="378232.41212183749"/>
    <m/>
  </r>
  <r>
    <d v="2025-09-01T00:00:00"/>
    <x v="1"/>
    <n v="766"/>
    <n v="656"/>
    <n v="533"/>
    <n v="506"/>
    <n v="417"/>
    <n v="19"/>
    <n v="442"/>
    <n v="0"/>
    <n v="726"/>
    <n v="4065"/>
    <n v="4065.7078781623864"/>
    <m/>
  </r>
  <r>
    <d v="2025-10-01T00:00:00"/>
    <x v="0"/>
    <n v="165502"/>
    <n v="64816"/>
    <n v="27134"/>
    <n v="29970"/>
    <n v="61960"/>
    <n v="13458"/>
    <n v="91000"/>
    <n v="25008"/>
    <n v="34569"/>
    <n v="513417"/>
    <n v="513415.90161323262"/>
    <m/>
  </r>
  <r>
    <d v="2025-10-01T00:00:00"/>
    <x v="1"/>
    <n v="1011"/>
    <n v="874"/>
    <n v="734"/>
    <n v="675"/>
    <n v="545"/>
    <n v="29"/>
    <n v="557"/>
    <n v="0"/>
    <n v="820"/>
    <n v="5245"/>
    <n v="5244.408386767398"/>
    <m/>
  </r>
  <r>
    <d v="2025-11-01T00:00:00"/>
    <x v="0"/>
    <n v="152868"/>
    <n v="55851"/>
    <n v="24582"/>
    <n v="27820"/>
    <n v="51500"/>
    <n v="12263"/>
    <n v="83062"/>
    <n v="23128"/>
    <n v="30468"/>
    <n v="461542"/>
    <n v="461541.96777711919"/>
    <m/>
  </r>
  <r>
    <d v="2025-11-01T00:00:00"/>
    <x v="1"/>
    <n v="981"/>
    <n v="768"/>
    <n v="710"/>
    <n v="652"/>
    <n v="479"/>
    <n v="27"/>
    <n v="541"/>
    <n v="0"/>
    <n v="757"/>
    <n v="4915"/>
    <n v="4915.8722228806828"/>
    <m/>
  </r>
  <r>
    <d v="2025-12-01T00:00:00"/>
    <x v="0"/>
    <n v="239864"/>
    <n v="86036"/>
    <n v="40198"/>
    <n v="44499"/>
    <n v="78238"/>
    <n v="20951"/>
    <n v="127025"/>
    <n v="40014"/>
    <n v="37094"/>
    <n v="713919"/>
    <n v="713917.58405350626"/>
    <m/>
  </r>
  <r>
    <d v="2025-12-01T00:00:00"/>
    <x v="1"/>
    <n v="1519"/>
    <n v="1165"/>
    <n v="1114"/>
    <n v="999"/>
    <n v="703"/>
    <n v="46"/>
    <n v="801"/>
    <n v="0"/>
    <n v="896"/>
    <n v="7243"/>
    <n v="7242.6159464936218"/>
    <m/>
  </r>
  <r>
    <d v="2026-01-01T00:00:00"/>
    <x v="0"/>
    <n v="304512"/>
    <n v="109134"/>
    <n v="50380"/>
    <n v="56228"/>
    <n v="98356"/>
    <n v="25924"/>
    <n v="161495"/>
    <n v="49689"/>
    <n v="47820"/>
    <n v="903538"/>
    <n v="903537.35204133776"/>
    <m/>
  </r>
  <r>
    <d v="2026-01-01T00:00:00"/>
    <x v="1"/>
    <n v="1921"/>
    <n v="1473"/>
    <n v="1385"/>
    <n v="1260"/>
    <n v="882"/>
    <n v="58"/>
    <n v="1016"/>
    <n v="0"/>
    <n v="1143"/>
    <n v="9138"/>
    <n v="9138.147958662199"/>
    <m/>
  </r>
  <r>
    <d v="2026-02-01T00:00:00"/>
    <x v="0"/>
    <n v="205059"/>
    <n v="75400"/>
    <n v="32959"/>
    <n v="37391"/>
    <n v="65989"/>
    <n v="16280"/>
    <n v="110751"/>
    <n v="31960"/>
    <n v="35796"/>
    <n v="611585"/>
    <n v="611584.69802122458"/>
    <m/>
  </r>
  <r>
    <d v="2026-02-01T00:00:00"/>
    <x v="1"/>
    <n v="1423"/>
    <n v="1098"/>
    <n v="1023"/>
    <n v="950"/>
    <n v="666"/>
    <n v="37"/>
    <n v="775"/>
    <n v="0"/>
    <n v="971"/>
    <n v="6943"/>
    <n v="6941.691978775465"/>
    <m/>
  </r>
  <r>
    <d v="2026-03-01T00:00:00"/>
    <x v="0"/>
    <n v="95842"/>
    <n v="35946"/>
    <n v="14606"/>
    <n v="19474"/>
    <n v="31505"/>
    <n v="6434"/>
    <n v="55464"/>
    <n v="13567"/>
    <n v="18196"/>
    <n v="291034"/>
    <n v="291033.52124901157"/>
    <m/>
  </r>
  <r>
    <d v="2026-03-01T00:00:00"/>
    <x v="1"/>
    <n v="613"/>
    <n v="487"/>
    <n v="404"/>
    <n v="449"/>
    <n v="284"/>
    <n v="15"/>
    <n v="351"/>
    <n v="0"/>
    <n v="441"/>
    <n v="3044"/>
    <n v="3045.4287509884025"/>
    <m/>
  </r>
  <r>
    <m/>
    <x v="2"/>
    <m/>
    <m/>
    <m/>
    <m/>
    <m/>
    <m/>
    <m/>
    <m/>
    <m/>
    <n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45A0B4-8499-4FFB-A427-0EE325C72F44}" name="PivotTable2" cacheId="0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>
  <location ref="B27:K31" firstHeaderRow="0" firstDataRow="1" firstDataCol="1"/>
  <pivotFields count="14">
    <pivotField numFmtId="17" showAll="0"/>
    <pivotField axis="axisRow" showAll="0">
      <items count="4">
        <item x="0"/>
        <item x="1"/>
        <item x="2"/>
        <item t="default"/>
      </items>
    </pivotField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numFmtId="164" showAll="0"/>
    <pivotField showAll="0"/>
    <pivotField showAll="0"/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dataFields count="9">
    <dataField name="Sum of Central Park" fld="2" baseField="0" baseItem="0" numFmtId="164"/>
    <dataField name="Sum of Gracefield" fld="3" baseField="0" baseItem="0" numFmtId="164"/>
    <dataField name="Sum of Haywards" fld="4" baseField="0" baseItem="0" numFmtId="164"/>
    <dataField name="Sum of Kaiwharawhara" fld="5" baseField="0" baseItem="0" numFmtId="164"/>
    <dataField name="Sum of Melling" fld="6" baseField="0" baseItem="0" numFmtId="164"/>
    <dataField name="Sum of Pauatahanui" fld="7" baseField="0" baseItem="0" numFmtId="164"/>
    <dataField name="Sum of Takapu Road" fld="8" baseField="0" baseItem="0" numFmtId="164"/>
    <dataField name="Sum of Upper Hutt" fld="9" baseField="0" baseItem="0" numFmtId="164"/>
    <dataField name="Sum of Wilton" fld="10" baseField="0" baseItem="0" numFmtId="164"/>
  </dataFields>
  <formats count="5">
    <format dxfId="17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6">
      <pivotArea outline="0" collapsedLevelsAreSubtotals="1" fieldPosition="0"/>
    </format>
    <format dxfId="15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4">
      <pivotArea field="1" type="button" dataOnly="0" labelOnly="1" outline="0" axis="axisRow" fieldPosition="0"/>
    </format>
    <format dxfId="13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B85555-94D0-4D22-936B-2AD3099A1ED6}" name="Table1" displayName="Table1" ref="A1:K26" totalsRowShown="0" headerRowDxfId="12" dataDxfId="11">
  <autoFilter ref="A1:K26" xr:uid="{D6B85555-94D0-4D22-936B-2AD3099A1ED6}"/>
  <tableColumns count="11">
    <tableColumn id="1" xr3:uid="{61DE80C5-0766-4EEA-8BDE-CAF86C99ED58}" name="Month" dataDxfId="10"/>
    <tableColumn id="2" xr3:uid="{888039BB-094A-49FE-8BC8-F19EF8CBCBFC}" name="Customer Type" dataDxfId="9"/>
    <tableColumn id="3" xr3:uid="{E763E81C-2F3E-4FAC-8D87-31AC6B008E7F}" name="Central Park" dataDxfId="8"/>
    <tableColumn id="4" xr3:uid="{0F53D2E4-A483-41B6-AF5A-54926C1589ED}" name="Gracefield" dataDxfId="7"/>
    <tableColumn id="5" xr3:uid="{C48C3D75-6121-48AD-AF78-F5964351ABD2}" name="Haywards" dataDxfId="6"/>
    <tableColumn id="6" xr3:uid="{1818AA2F-93A5-4BE5-8786-A5B2C5C311D1}" name="Kaiwharawhara" dataDxfId="5"/>
    <tableColumn id="7" xr3:uid="{36518125-980A-4C7C-8703-7EDC9F66E7B2}" name="Melling" dataDxfId="4"/>
    <tableColumn id="8" xr3:uid="{038BDAC0-ABC0-492F-9D9A-AEC50D094697}" name="Pauatahanui" dataDxfId="3"/>
    <tableColumn id="9" xr3:uid="{DC89BFFD-6404-40D4-B5B8-0290A8E4D963}" name="Takapu Road" dataDxfId="2"/>
    <tableColumn id="10" xr3:uid="{4BB4965A-E773-48E6-9CC3-F36AA7A58A96}" name="Upper Hutt" dataDxfId="1"/>
    <tableColumn id="11" xr3:uid="{17B85451-7551-4119-9E46-BF9DEC7C4D7D}" name="Wilt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7D8F-C7D3-45B4-B5DB-55F62DF9EB9F}">
  <dimension ref="A1:G57"/>
  <sheetViews>
    <sheetView tabSelected="1" workbookViewId="0">
      <selection activeCell="I14" sqref="I14"/>
    </sheetView>
  </sheetViews>
  <sheetFormatPr defaultRowHeight="15" x14ac:dyDescent="0.25"/>
  <cols>
    <col min="1" max="1" width="18.85546875" customWidth="1"/>
    <col min="2" max="6" width="16.7109375" customWidth="1"/>
  </cols>
  <sheetData>
    <row r="1" spans="1:5" x14ac:dyDescent="0.25">
      <c r="A1" s="4" t="s">
        <v>10</v>
      </c>
      <c r="B1" s="15" t="s">
        <v>11</v>
      </c>
      <c r="C1" s="6"/>
    </row>
    <row r="2" spans="1:5" x14ac:dyDescent="0.25">
      <c r="A2" s="4" t="s">
        <v>12</v>
      </c>
      <c r="B2" s="36">
        <v>46203</v>
      </c>
      <c r="C2" s="6"/>
    </row>
    <row r="4" spans="1:5" x14ac:dyDescent="0.25">
      <c r="A4" s="4" t="s">
        <v>13</v>
      </c>
      <c r="B4" s="4"/>
      <c r="C4" s="4"/>
      <c r="D4" s="4"/>
    </row>
    <row r="5" spans="1:5" ht="33.75" customHeight="1" x14ac:dyDescent="0.25">
      <c r="A5" s="17" t="s">
        <v>14</v>
      </c>
      <c r="B5" s="17" t="s">
        <v>15</v>
      </c>
      <c r="C5" s="17" t="s">
        <v>16</v>
      </c>
      <c r="D5" s="17"/>
      <c r="E5" s="26" t="s">
        <v>17</v>
      </c>
    </row>
    <row r="6" spans="1:5" x14ac:dyDescent="0.25">
      <c r="A6" s="6" t="s">
        <v>0</v>
      </c>
      <c r="B6" s="6" t="s">
        <v>18</v>
      </c>
      <c r="C6" t="s">
        <v>19</v>
      </c>
      <c r="E6" s="27">
        <v>2161.2829999999999</v>
      </c>
    </row>
    <row r="7" spans="1:5" x14ac:dyDescent="0.25">
      <c r="A7" s="6" t="s">
        <v>0</v>
      </c>
      <c r="B7" s="6" t="s">
        <v>18</v>
      </c>
      <c r="C7" t="s">
        <v>20</v>
      </c>
      <c r="E7" s="27">
        <v>13.427</v>
      </c>
    </row>
    <row r="8" spans="1:5" x14ac:dyDescent="0.25">
      <c r="A8" s="7" t="s">
        <v>0</v>
      </c>
      <c r="B8" s="7" t="s">
        <v>18</v>
      </c>
      <c r="C8" s="10" t="s">
        <v>21</v>
      </c>
      <c r="D8" s="10"/>
      <c r="E8" s="28">
        <v>0</v>
      </c>
    </row>
    <row r="9" spans="1:5" x14ac:dyDescent="0.25">
      <c r="A9" s="12" t="s">
        <v>1</v>
      </c>
      <c r="B9" s="12" t="s">
        <v>22</v>
      </c>
      <c r="C9" s="11" t="s">
        <v>19</v>
      </c>
      <c r="D9" s="11"/>
      <c r="E9" s="29">
        <v>807.62099999999998</v>
      </c>
    </row>
    <row r="10" spans="1:5" x14ac:dyDescent="0.25">
      <c r="A10" s="6" t="s">
        <v>1</v>
      </c>
      <c r="B10" s="6" t="s">
        <v>22</v>
      </c>
      <c r="C10" t="s">
        <v>20</v>
      </c>
      <c r="E10" s="27">
        <v>10.788</v>
      </c>
    </row>
    <row r="11" spans="1:5" x14ac:dyDescent="0.25">
      <c r="A11" s="7" t="s">
        <v>1</v>
      </c>
      <c r="B11" s="7" t="s">
        <v>22</v>
      </c>
      <c r="C11" s="10" t="s">
        <v>21</v>
      </c>
      <c r="D11" s="10"/>
      <c r="E11" s="28">
        <v>0</v>
      </c>
    </row>
    <row r="12" spans="1:5" x14ac:dyDescent="0.25">
      <c r="A12" s="12" t="s">
        <v>2</v>
      </c>
      <c r="B12" s="12" t="s">
        <v>23</v>
      </c>
      <c r="C12" s="11" t="s">
        <v>19</v>
      </c>
      <c r="D12" s="11"/>
      <c r="E12" s="29">
        <v>350.62099999999998</v>
      </c>
    </row>
    <row r="13" spans="1:5" x14ac:dyDescent="0.25">
      <c r="A13" s="6" t="s">
        <v>2</v>
      </c>
      <c r="B13" s="6" t="s">
        <v>23</v>
      </c>
      <c r="C13" t="s">
        <v>20</v>
      </c>
      <c r="E13" s="27">
        <v>9.5399999999999991</v>
      </c>
    </row>
    <row r="14" spans="1:5" x14ac:dyDescent="0.25">
      <c r="A14" s="7" t="s">
        <v>2</v>
      </c>
      <c r="B14" s="7" t="s">
        <v>23</v>
      </c>
      <c r="C14" s="10" t="s">
        <v>21</v>
      </c>
      <c r="D14" s="10"/>
      <c r="E14" s="28">
        <v>0</v>
      </c>
    </row>
    <row r="15" spans="1:5" x14ac:dyDescent="0.25">
      <c r="A15" s="12" t="s">
        <v>3</v>
      </c>
      <c r="B15" s="12" t="s">
        <v>24</v>
      </c>
      <c r="C15" s="11" t="s">
        <v>19</v>
      </c>
      <c r="D15" s="11"/>
      <c r="E15" s="29">
        <v>386.93099999999998</v>
      </c>
    </row>
    <row r="16" spans="1:5" x14ac:dyDescent="0.25">
      <c r="A16" s="6" t="s">
        <v>3</v>
      </c>
      <c r="B16" s="6" t="s">
        <v>24</v>
      </c>
      <c r="C16" t="s">
        <v>20</v>
      </c>
      <c r="E16" s="27">
        <v>8.75</v>
      </c>
    </row>
    <row r="17" spans="1:5" x14ac:dyDescent="0.25">
      <c r="A17" s="7" t="s">
        <v>3</v>
      </c>
      <c r="B17" s="7" t="s">
        <v>24</v>
      </c>
      <c r="C17" s="10" t="s">
        <v>21</v>
      </c>
      <c r="D17" s="10"/>
      <c r="E17" s="28">
        <v>0</v>
      </c>
    </row>
    <row r="18" spans="1:5" x14ac:dyDescent="0.25">
      <c r="A18" s="12" t="s">
        <v>4</v>
      </c>
      <c r="B18" s="12" t="s">
        <v>25</v>
      </c>
      <c r="C18" s="11" t="s">
        <v>19</v>
      </c>
      <c r="D18" s="11"/>
      <c r="E18" s="29">
        <v>759.47</v>
      </c>
    </row>
    <row r="19" spans="1:5" x14ac:dyDescent="0.25">
      <c r="A19" s="6" t="s">
        <v>4</v>
      </c>
      <c r="B19" s="6" t="s">
        <v>25</v>
      </c>
      <c r="C19" t="s">
        <v>20</v>
      </c>
      <c r="E19" s="27">
        <v>6.734</v>
      </c>
    </row>
    <row r="20" spans="1:5" x14ac:dyDescent="0.25">
      <c r="A20" s="7" t="s">
        <v>4</v>
      </c>
      <c r="B20" s="7" t="s">
        <v>25</v>
      </c>
      <c r="C20" s="10" t="s">
        <v>21</v>
      </c>
      <c r="D20" s="10"/>
      <c r="E20" s="28">
        <v>0</v>
      </c>
    </row>
    <row r="21" spans="1:5" x14ac:dyDescent="0.25">
      <c r="A21" s="12" t="s">
        <v>5</v>
      </c>
      <c r="B21" s="12" t="s">
        <v>26</v>
      </c>
      <c r="C21" s="11" t="s">
        <v>19</v>
      </c>
      <c r="D21" s="11"/>
      <c r="E21" s="29">
        <v>171.88800000000001</v>
      </c>
    </row>
    <row r="22" spans="1:5" x14ac:dyDescent="0.25">
      <c r="A22" s="6" t="s">
        <v>5</v>
      </c>
      <c r="B22" s="6" t="s">
        <v>26</v>
      </c>
      <c r="C22" t="s">
        <v>20</v>
      </c>
      <c r="E22" s="27">
        <v>0.371</v>
      </c>
    </row>
    <row r="23" spans="1:5" x14ac:dyDescent="0.25">
      <c r="A23" s="7" t="s">
        <v>5</v>
      </c>
      <c r="B23" s="7" t="s">
        <v>26</v>
      </c>
      <c r="C23" s="10" t="s">
        <v>21</v>
      </c>
      <c r="D23" s="10"/>
      <c r="E23" s="28">
        <v>0</v>
      </c>
    </row>
    <row r="24" spans="1:5" x14ac:dyDescent="0.25">
      <c r="A24" s="12" t="s">
        <v>6</v>
      </c>
      <c r="B24" s="12" t="s">
        <v>27</v>
      </c>
      <c r="C24" s="11" t="s">
        <v>19</v>
      </c>
      <c r="D24" s="11"/>
      <c r="E24" s="29">
        <v>1213.787</v>
      </c>
    </row>
    <row r="25" spans="1:5" x14ac:dyDescent="0.25">
      <c r="A25" s="6" t="s">
        <v>6</v>
      </c>
      <c r="B25" s="6" t="s">
        <v>27</v>
      </c>
      <c r="C25" t="s">
        <v>20</v>
      </c>
      <c r="E25" s="27">
        <v>7.5620000000000003</v>
      </c>
    </row>
    <row r="26" spans="1:5" x14ac:dyDescent="0.25">
      <c r="A26" s="7" t="s">
        <v>6</v>
      </c>
      <c r="B26" s="7" t="s">
        <v>27</v>
      </c>
      <c r="C26" s="10" t="s">
        <v>21</v>
      </c>
      <c r="D26" s="10"/>
      <c r="E26" s="28">
        <v>0</v>
      </c>
    </row>
    <row r="27" spans="1:5" x14ac:dyDescent="0.25">
      <c r="A27" s="12" t="s">
        <v>7</v>
      </c>
      <c r="B27" s="12" t="s">
        <v>28</v>
      </c>
      <c r="C27" s="11" t="s">
        <v>19</v>
      </c>
      <c r="D27" s="11"/>
      <c r="E27" s="29">
        <v>320.666</v>
      </c>
    </row>
    <row r="28" spans="1:5" x14ac:dyDescent="0.25">
      <c r="A28" s="6" t="s">
        <v>7</v>
      </c>
      <c r="B28" s="6" t="s">
        <v>28</v>
      </c>
      <c r="C28" t="s">
        <v>20</v>
      </c>
      <c r="E28" s="27">
        <v>0</v>
      </c>
    </row>
    <row r="29" spans="1:5" x14ac:dyDescent="0.25">
      <c r="A29" s="7" t="s">
        <v>7</v>
      </c>
      <c r="B29" s="7" t="s">
        <v>28</v>
      </c>
      <c r="C29" s="10" t="s">
        <v>21</v>
      </c>
      <c r="D29" s="10"/>
      <c r="E29" s="28">
        <v>0</v>
      </c>
    </row>
    <row r="30" spans="1:5" x14ac:dyDescent="0.25">
      <c r="A30" s="6" t="s">
        <v>8</v>
      </c>
      <c r="B30" s="6" t="s">
        <v>29</v>
      </c>
      <c r="C30" t="s">
        <v>19</v>
      </c>
      <c r="E30" s="27">
        <v>402.84500000000003</v>
      </c>
    </row>
    <row r="31" spans="1:5" x14ac:dyDescent="0.25">
      <c r="A31" s="6" t="s">
        <v>8</v>
      </c>
      <c r="B31" s="6" t="s">
        <v>29</v>
      </c>
      <c r="C31" t="s">
        <v>20</v>
      </c>
      <c r="E31" s="27">
        <v>9.7010000000000005</v>
      </c>
    </row>
    <row r="32" spans="1:5" x14ac:dyDescent="0.25">
      <c r="A32" s="7" t="s">
        <v>8</v>
      </c>
      <c r="B32" s="7" t="s">
        <v>29</v>
      </c>
      <c r="C32" s="10" t="s">
        <v>21</v>
      </c>
      <c r="D32" s="10"/>
      <c r="E32" s="28">
        <v>0</v>
      </c>
    </row>
    <row r="33" spans="1:7" x14ac:dyDescent="0.25">
      <c r="A33" s="6" t="s">
        <v>9</v>
      </c>
      <c r="B33" s="6"/>
      <c r="C33" s="6"/>
      <c r="D33" s="6"/>
      <c r="E33" s="30">
        <f>SUM(E6:E32)</f>
        <v>6641.9850000000015</v>
      </c>
    </row>
    <row r="34" spans="1:7" x14ac:dyDescent="0.25">
      <c r="E34" s="2"/>
      <c r="G34" s="3"/>
    </row>
    <row r="35" spans="1:7" x14ac:dyDescent="0.25">
      <c r="A35" s="4" t="s">
        <v>30</v>
      </c>
      <c r="B35" s="4"/>
    </row>
    <row r="36" spans="1:7" ht="30" x14ac:dyDescent="0.25">
      <c r="A36" s="6"/>
      <c r="B36" s="6"/>
      <c r="C36" s="13" t="s">
        <v>16</v>
      </c>
      <c r="D36" s="13"/>
      <c r="E36" s="14" t="s">
        <v>31</v>
      </c>
      <c r="F36" s="25" t="s">
        <v>17</v>
      </c>
    </row>
    <row r="37" spans="1:7" x14ac:dyDescent="0.25">
      <c r="C37" t="s">
        <v>19</v>
      </c>
      <c r="E37" s="16">
        <f>F37/F40</f>
        <v>0.99135567652652989</v>
      </c>
      <c r="F37" s="27">
        <f>E6+E9+E12+E15+E18+E21+E24+E27+E30</f>
        <v>6575.112000000001</v>
      </c>
    </row>
    <row r="38" spans="1:7" x14ac:dyDescent="0.25">
      <c r="C38" t="s">
        <v>20</v>
      </c>
      <c r="E38" s="16">
        <f>F38/F40</f>
        <v>8.6443234734701908E-3</v>
      </c>
      <c r="F38" s="27">
        <f>E7+E10+E16+E19+E22+E25+E28+E31</f>
        <v>57.333000000000006</v>
      </c>
    </row>
    <row r="39" spans="1:7" x14ac:dyDescent="0.25">
      <c r="C39" t="s">
        <v>21</v>
      </c>
      <c r="E39" s="16">
        <v>0</v>
      </c>
      <c r="F39" s="27">
        <v>0</v>
      </c>
    </row>
    <row r="40" spans="1:7" x14ac:dyDescent="0.25">
      <c r="C40" s="15" t="s">
        <v>9</v>
      </c>
      <c r="D40" s="15"/>
      <c r="E40" s="15"/>
      <c r="F40" s="30">
        <f>SUM(F37:F39)</f>
        <v>6632.4450000000006</v>
      </c>
    </row>
    <row r="42" spans="1:7" x14ac:dyDescent="0.25">
      <c r="A42" s="4" t="s">
        <v>32</v>
      </c>
      <c r="B42" s="9"/>
      <c r="C42" s="3"/>
      <c r="D42" s="3"/>
    </row>
    <row r="43" spans="1:7" ht="45" x14ac:dyDescent="0.25">
      <c r="A43" s="5" t="s">
        <v>33</v>
      </c>
      <c r="B43" s="31" t="s">
        <v>19</v>
      </c>
      <c r="C43" s="32" t="s">
        <v>20</v>
      </c>
      <c r="D43" s="33" t="s">
        <v>21</v>
      </c>
      <c r="E43" s="31" t="s">
        <v>9</v>
      </c>
      <c r="F43" s="33" t="s">
        <v>34</v>
      </c>
    </row>
    <row r="44" spans="1:7" x14ac:dyDescent="0.25">
      <c r="A44" t="s">
        <v>35</v>
      </c>
      <c r="B44" s="34">
        <v>182.24299999999999</v>
      </c>
      <c r="C44" s="34">
        <v>1.87</v>
      </c>
      <c r="D44" s="34">
        <v>0</v>
      </c>
      <c r="E44" s="34">
        <f>SUM(B44:D44)</f>
        <v>184.113</v>
      </c>
      <c r="F44" s="34">
        <v>184.113</v>
      </c>
    </row>
    <row r="45" spans="1:7" x14ac:dyDescent="0.25">
      <c r="A45" t="s">
        <v>36</v>
      </c>
      <c r="B45" s="34">
        <v>433.238</v>
      </c>
      <c r="C45" s="34">
        <v>4.2619999999999996</v>
      </c>
      <c r="D45" s="34">
        <v>0</v>
      </c>
      <c r="E45" s="34">
        <f t="shared" ref="E45:E55" si="0">SUM(B45:D45)</f>
        <v>437.5</v>
      </c>
      <c r="F45" s="34">
        <v>437.5</v>
      </c>
    </row>
    <row r="46" spans="1:7" x14ac:dyDescent="0.25">
      <c r="A46" t="s">
        <v>37</v>
      </c>
      <c r="B46" s="34">
        <v>710.02800000000002</v>
      </c>
      <c r="C46" s="34">
        <v>6.9020000000000001</v>
      </c>
      <c r="D46" s="34">
        <v>0</v>
      </c>
      <c r="E46" s="34">
        <f t="shared" si="0"/>
        <v>716.93000000000006</v>
      </c>
      <c r="F46" s="34">
        <v>716.93000000000006</v>
      </c>
    </row>
    <row r="47" spans="1:7" x14ac:dyDescent="0.25">
      <c r="A47" t="s">
        <v>38</v>
      </c>
      <c r="B47" s="34">
        <v>798.98599999999999</v>
      </c>
      <c r="C47" s="34">
        <v>7.7809999999999997</v>
      </c>
      <c r="D47" s="34">
        <v>0</v>
      </c>
      <c r="E47" s="34">
        <f t="shared" si="0"/>
        <v>806.76699999999994</v>
      </c>
      <c r="F47" s="34">
        <v>806.76699999999994</v>
      </c>
    </row>
    <row r="48" spans="1:7" x14ac:dyDescent="0.25">
      <c r="A48" t="s">
        <v>39</v>
      </c>
      <c r="B48" s="34">
        <v>577.34900000000005</v>
      </c>
      <c r="C48" s="34">
        <v>5.4649999999999999</v>
      </c>
      <c r="D48" s="34">
        <v>0</v>
      </c>
      <c r="E48" s="34">
        <f t="shared" si="0"/>
        <v>582.81400000000008</v>
      </c>
      <c r="F48" s="34">
        <v>582.81400000000008</v>
      </c>
    </row>
    <row r="49" spans="1:6" x14ac:dyDescent="0.25">
      <c r="A49" t="s">
        <v>40</v>
      </c>
      <c r="B49" s="34">
        <v>378.233</v>
      </c>
      <c r="C49" s="34">
        <v>4.0650000000000004</v>
      </c>
      <c r="D49" s="34">
        <v>0</v>
      </c>
      <c r="E49" s="34">
        <f t="shared" si="0"/>
        <v>382.298</v>
      </c>
      <c r="F49" s="34">
        <v>382.298</v>
      </c>
    </row>
    <row r="50" spans="1:6" x14ac:dyDescent="0.25">
      <c r="A50" t="s">
        <v>41</v>
      </c>
      <c r="B50" s="34">
        <v>513.41700000000003</v>
      </c>
      <c r="C50" s="34">
        <v>5.2450000000000001</v>
      </c>
      <c r="D50" s="34">
        <v>0</v>
      </c>
      <c r="E50" s="34">
        <f t="shared" si="0"/>
        <v>518.66200000000003</v>
      </c>
      <c r="F50" s="34">
        <v>518.66200000000003</v>
      </c>
    </row>
    <row r="51" spans="1:6" x14ac:dyDescent="0.25">
      <c r="A51" t="s">
        <v>42</v>
      </c>
      <c r="B51" s="34">
        <v>461.54199999999997</v>
      </c>
      <c r="C51" s="34">
        <v>4.915</v>
      </c>
      <c r="D51" s="34">
        <v>0</v>
      </c>
      <c r="E51" s="34">
        <f t="shared" si="0"/>
        <v>466.45699999999999</v>
      </c>
      <c r="F51" s="34">
        <v>466.45699999999999</v>
      </c>
    </row>
    <row r="52" spans="1:6" x14ac:dyDescent="0.25">
      <c r="A52" t="s">
        <v>43</v>
      </c>
      <c r="B52" s="34">
        <v>713.91899999999998</v>
      </c>
      <c r="C52" s="34">
        <v>7.2430000000000003</v>
      </c>
      <c r="D52" s="34">
        <v>0</v>
      </c>
      <c r="E52" s="34">
        <f t="shared" si="0"/>
        <v>721.16200000000003</v>
      </c>
      <c r="F52" s="34">
        <v>721.16200000000003</v>
      </c>
    </row>
    <row r="53" spans="1:6" x14ac:dyDescent="0.25">
      <c r="A53" t="s">
        <v>44</v>
      </c>
      <c r="B53" s="34">
        <v>903.53800000000001</v>
      </c>
      <c r="C53" s="34">
        <v>9.1379999999999999</v>
      </c>
      <c r="D53" s="34">
        <v>0</v>
      </c>
      <c r="E53" s="34">
        <f t="shared" si="0"/>
        <v>912.67600000000004</v>
      </c>
      <c r="F53" s="34">
        <v>912.67600000000004</v>
      </c>
    </row>
    <row r="54" spans="1:6" x14ac:dyDescent="0.25">
      <c r="A54" t="s">
        <v>45</v>
      </c>
      <c r="B54" s="34">
        <v>611.58500000000004</v>
      </c>
      <c r="C54" s="34">
        <v>6.9429999999999996</v>
      </c>
      <c r="D54" s="34">
        <v>0</v>
      </c>
      <c r="E54" s="34">
        <f t="shared" si="0"/>
        <v>618.52800000000002</v>
      </c>
      <c r="F54" s="34">
        <v>618.52800000000002</v>
      </c>
    </row>
    <row r="55" spans="1:6" x14ac:dyDescent="0.25">
      <c r="A55" t="s">
        <v>46</v>
      </c>
      <c r="B55" s="34">
        <v>291.03399999999999</v>
      </c>
      <c r="C55" s="34">
        <v>3.044</v>
      </c>
      <c r="D55" s="34">
        <v>0</v>
      </c>
      <c r="E55" s="34">
        <f t="shared" si="0"/>
        <v>294.07799999999997</v>
      </c>
      <c r="F55" s="34">
        <v>294.07799999999997</v>
      </c>
    </row>
    <row r="56" spans="1:6" x14ac:dyDescent="0.25">
      <c r="A56" s="8" t="s">
        <v>9</v>
      </c>
      <c r="B56" s="35">
        <f>SUM(B44:B55)</f>
        <v>6575.1120000000001</v>
      </c>
      <c r="C56" s="35">
        <f>SUM(C44:C55)</f>
        <v>66.87299999999999</v>
      </c>
      <c r="D56" s="35">
        <f>SUM(D44:D55)</f>
        <v>0</v>
      </c>
      <c r="E56" s="35">
        <f>SUM(E44:E55)</f>
        <v>6641.9850000000006</v>
      </c>
      <c r="F56" s="35">
        <f>SUM(F44:F55)</f>
        <v>6641.9850000000006</v>
      </c>
    </row>
    <row r="57" spans="1:6" x14ac:dyDescent="0.25">
      <c r="B57" s="2"/>
    </row>
  </sheetData>
  <pageMargins left="0.7" right="0.7" top="0.75" bottom="0.75" header="0.3" footer="0.3"/>
  <headerFooter>
    <oddFooter>&amp;L_x000D_&amp;1#&amp;"Aptos"&amp;10&amp;K008000 In Confidence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5AA0-2F2C-454C-A169-EED79AB87EBA}">
  <dimension ref="A1:K31"/>
  <sheetViews>
    <sheetView workbookViewId="0">
      <selection activeCell="K31" sqref="C31:K31"/>
    </sheetView>
  </sheetViews>
  <sheetFormatPr defaultRowHeight="15" x14ac:dyDescent="0.25"/>
  <cols>
    <col min="1" max="1" width="8.85546875" style="9" customWidth="1"/>
    <col min="2" max="2" width="20.5703125" bestFit="1" customWidth="1"/>
    <col min="3" max="11" width="15.7109375" style="9" customWidth="1"/>
  </cols>
  <sheetData>
    <row r="1" spans="1:11" x14ac:dyDescent="0.25">
      <c r="A1" s="19" t="s">
        <v>33</v>
      </c>
      <c r="B1" s="4" t="s">
        <v>47</v>
      </c>
      <c r="C1" s="19" t="s">
        <v>0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8</v>
      </c>
    </row>
    <row r="2" spans="1:11" x14ac:dyDescent="0.25">
      <c r="A2" s="20">
        <v>45748</v>
      </c>
      <c r="B2" t="s">
        <v>19</v>
      </c>
      <c r="C2" s="18">
        <v>63394</v>
      </c>
      <c r="D2" s="18">
        <v>22826</v>
      </c>
      <c r="E2" s="18">
        <v>9125</v>
      </c>
      <c r="F2" s="18">
        <v>10422</v>
      </c>
      <c r="G2" s="18">
        <v>19883</v>
      </c>
      <c r="H2" s="18">
        <v>4119</v>
      </c>
      <c r="I2" s="18">
        <v>35141</v>
      </c>
      <c r="J2" s="18">
        <v>7068</v>
      </c>
      <c r="K2" s="18">
        <v>10265</v>
      </c>
    </row>
    <row r="3" spans="1:11" x14ac:dyDescent="0.25">
      <c r="A3" s="20">
        <v>45748</v>
      </c>
      <c r="B3" t="s">
        <v>20</v>
      </c>
      <c r="C3" s="18">
        <v>399</v>
      </c>
      <c r="D3" s="18">
        <v>308</v>
      </c>
      <c r="E3" s="18">
        <v>256</v>
      </c>
      <c r="F3" s="18">
        <v>237</v>
      </c>
      <c r="G3" s="18">
        <v>183</v>
      </c>
      <c r="H3" s="18">
        <v>9</v>
      </c>
      <c r="I3" s="18">
        <v>225</v>
      </c>
      <c r="J3" s="18">
        <v>0</v>
      </c>
      <c r="K3" s="18">
        <v>253</v>
      </c>
    </row>
    <row r="4" spans="1:11" x14ac:dyDescent="0.25">
      <c r="A4" s="20">
        <v>45778</v>
      </c>
      <c r="B4" t="s">
        <v>19</v>
      </c>
      <c r="C4" s="18">
        <v>140649</v>
      </c>
      <c r="D4" s="18">
        <v>55947</v>
      </c>
      <c r="E4" s="18">
        <v>22518</v>
      </c>
      <c r="F4" s="18">
        <v>24513</v>
      </c>
      <c r="G4" s="18">
        <v>51769</v>
      </c>
      <c r="H4" s="18">
        <v>10060</v>
      </c>
      <c r="I4" s="18">
        <v>81496</v>
      </c>
      <c r="J4" s="18">
        <v>18724</v>
      </c>
      <c r="K4" s="18">
        <v>27562</v>
      </c>
    </row>
    <row r="5" spans="1:11" x14ac:dyDescent="0.25">
      <c r="A5" s="20">
        <v>45778</v>
      </c>
      <c r="B5" t="s">
        <v>20</v>
      </c>
      <c r="C5" s="18">
        <v>836</v>
      </c>
      <c r="D5" s="18">
        <v>720</v>
      </c>
      <c r="E5" s="18">
        <v>585</v>
      </c>
      <c r="F5" s="18">
        <v>529</v>
      </c>
      <c r="G5" s="18">
        <v>439</v>
      </c>
      <c r="H5" s="18">
        <v>21</v>
      </c>
      <c r="I5" s="18">
        <v>489</v>
      </c>
      <c r="J5" s="18">
        <v>0</v>
      </c>
      <c r="K5" s="18">
        <v>643</v>
      </c>
    </row>
    <row r="6" spans="1:11" x14ac:dyDescent="0.25">
      <c r="A6" s="20">
        <v>45809</v>
      </c>
      <c r="B6" t="s">
        <v>19</v>
      </c>
      <c r="C6" s="18">
        <v>228201</v>
      </c>
      <c r="D6" s="18">
        <v>86891</v>
      </c>
      <c r="E6" s="18">
        <v>36994</v>
      </c>
      <c r="F6" s="18">
        <v>38950</v>
      </c>
      <c r="G6" s="18">
        <v>88095</v>
      </c>
      <c r="H6" s="18">
        <v>18506</v>
      </c>
      <c r="I6" s="18">
        <v>134113</v>
      </c>
      <c r="J6" s="18">
        <v>32538</v>
      </c>
      <c r="K6" s="18">
        <v>45740</v>
      </c>
    </row>
    <row r="7" spans="1:11" x14ac:dyDescent="0.25">
      <c r="A7" s="20">
        <v>45809</v>
      </c>
      <c r="B7" t="s">
        <v>20</v>
      </c>
      <c r="C7" s="18">
        <v>1343</v>
      </c>
      <c r="D7" s="18">
        <v>1103</v>
      </c>
      <c r="E7" s="18">
        <v>962</v>
      </c>
      <c r="F7" s="18">
        <v>841</v>
      </c>
      <c r="G7" s="18">
        <v>747</v>
      </c>
      <c r="H7" s="18">
        <v>38</v>
      </c>
      <c r="I7" s="18">
        <v>802</v>
      </c>
      <c r="J7" s="18">
        <v>0</v>
      </c>
      <c r="K7" s="18">
        <v>1066</v>
      </c>
    </row>
    <row r="8" spans="1:11" x14ac:dyDescent="0.25">
      <c r="A8" s="20">
        <v>45839</v>
      </c>
      <c r="B8" t="s">
        <v>19</v>
      </c>
      <c r="C8" s="18">
        <v>255262</v>
      </c>
      <c r="D8" s="18">
        <v>97911</v>
      </c>
      <c r="E8" s="18">
        <v>42895</v>
      </c>
      <c r="F8" s="18">
        <v>45079</v>
      </c>
      <c r="G8" s="18">
        <v>97990</v>
      </c>
      <c r="H8" s="18">
        <v>20469</v>
      </c>
      <c r="I8" s="18">
        <v>151625</v>
      </c>
      <c r="J8" s="18">
        <v>36929</v>
      </c>
      <c r="K8" s="18">
        <v>50826</v>
      </c>
    </row>
    <row r="9" spans="1:11" x14ac:dyDescent="0.25">
      <c r="A9" s="20">
        <v>45839</v>
      </c>
      <c r="B9" t="s">
        <v>20</v>
      </c>
      <c r="C9" s="18">
        <v>1520</v>
      </c>
      <c r="D9" s="18">
        <v>1255</v>
      </c>
      <c r="E9" s="18">
        <v>1089</v>
      </c>
      <c r="F9" s="18">
        <v>979</v>
      </c>
      <c r="G9" s="18">
        <v>817</v>
      </c>
      <c r="H9" s="18">
        <v>43</v>
      </c>
      <c r="I9" s="18">
        <v>903</v>
      </c>
      <c r="J9" s="18">
        <v>0</v>
      </c>
      <c r="K9" s="18">
        <v>1175</v>
      </c>
    </row>
    <row r="10" spans="1:11" x14ac:dyDescent="0.25">
      <c r="A10" s="20">
        <v>45870</v>
      </c>
      <c r="B10" t="s">
        <v>19</v>
      </c>
      <c r="C10" s="18">
        <v>187836</v>
      </c>
      <c r="D10" s="18">
        <v>69966</v>
      </c>
      <c r="E10" s="18">
        <v>29933</v>
      </c>
      <c r="F10" s="18">
        <v>31468</v>
      </c>
      <c r="G10" s="18">
        <v>69530</v>
      </c>
      <c r="H10" s="18">
        <v>14284</v>
      </c>
      <c r="I10" s="18">
        <v>113142</v>
      </c>
      <c r="J10" s="18">
        <v>25292</v>
      </c>
      <c r="K10" s="18">
        <v>35898</v>
      </c>
    </row>
    <row r="11" spans="1:11" x14ac:dyDescent="0.25">
      <c r="A11" s="20">
        <v>45870</v>
      </c>
      <c r="B11" t="s">
        <v>20</v>
      </c>
      <c r="C11" s="18">
        <v>1095</v>
      </c>
      <c r="D11" s="18">
        <v>881</v>
      </c>
      <c r="E11" s="18">
        <v>745</v>
      </c>
      <c r="F11" s="18">
        <v>673</v>
      </c>
      <c r="G11" s="18">
        <v>572</v>
      </c>
      <c r="H11" s="18">
        <v>29</v>
      </c>
      <c r="I11" s="18">
        <v>660</v>
      </c>
      <c r="J11" s="18">
        <v>0</v>
      </c>
      <c r="K11" s="18">
        <v>810</v>
      </c>
    </row>
    <row r="12" spans="1:11" x14ac:dyDescent="0.25">
      <c r="A12" s="20">
        <v>45901</v>
      </c>
      <c r="B12" t="s">
        <v>19</v>
      </c>
      <c r="C12" s="18">
        <v>122294</v>
      </c>
      <c r="D12" s="18">
        <v>46897</v>
      </c>
      <c r="E12" s="18">
        <v>19297</v>
      </c>
      <c r="F12" s="18">
        <v>21117</v>
      </c>
      <c r="G12" s="18">
        <v>44655</v>
      </c>
      <c r="H12" s="18">
        <v>9140</v>
      </c>
      <c r="I12" s="18">
        <v>69473</v>
      </c>
      <c r="J12" s="18">
        <v>16749</v>
      </c>
      <c r="K12" s="18">
        <v>28611</v>
      </c>
    </row>
    <row r="13" spans="1:11" x14ac:dyDescent="0.25">
      <c r="A13" s="20">
        <v>45901</v>
      </c>
      <c r="B13" t="s">
        <v>20</v>
      </c>
      <c r="C13" s="18">
        <v>766</v>
      </c>
      <c r="D13" s="18">
        <v>656</v>
      </c>
      <c r="E13" s="18">
        <v>533</v>
      </c>
      <c r="F13" s="18">
        <v>506</v>
      </c>
      <c r="G13" s="18">
        <v>417</v>
      </c>
      <c r="H13" s="18">
        <v>19</v>
      </c>
      <c r="I13" s="18">
        <v>442</v>
      </c>
      <c r="J13" s="18">
        <v>0</v>
      </c>
      <c r="K13" s="18">
        <v>726</v>
      </c>
    </row>
    <row r="14" spans="1:11" x14ac:dyDescent="0.25">
      <c r="A14" s="20">
        <v>45931</v>
      </c>
      <c r="B14" t="s">
        <v>19</v>
      </c>
      <c r="C14" s="18">
        <v>165502</v>
      </c>
      <c r="D14" s="18">
        <v>64816</v>
      </c>
      <c r="E14" s="18">
        <v>27134</v>
      </c>
      <c r="F14" s="18">
        <v>29970</v>
      </c>
      <c r="G14" s="18">
        <v>61960</v>
      </c>
      <c r="H14" s="18">
        <v>13458</v>
      </c>
      <c r="I14" s="18">
        <v>91000</v>
      </c>
      <c r="J14" s="18">
        <v>25008</v>
      </c>
      <c r="K14" s="18">
        <v>34569</v>
      </c>
    </row>
    <row r="15" spans="1:11" x14ac:dyDescent="0.25">
      <c r="A15" s="20">
        <v>45931</v>
      </c>
      <c r="B15" t="s">
        <v>20</v>
      </c>
      <c r="C15" s="18">
        <v>1011</v>
      </c>
      <c r="D15" s="18">
        <v>874</v>
      </c>
      <c r="E15" s="18">
        <v>734</v>
      </c>
      <c r="F15" s="18">
        <v>675</v>
      </c>
      <c r="G15" s="18">
        <v>545</v>
      </c>
      <c r="H15" s="18">
        <v>29</v>
      </c>
      <c r="I15" s="18">
        <v>557</v>
      </c>
      <c r="J15" s="18">
        <v>0</v>
      </c>
      <c r="K15" s="18">
        <v>820</v>
      </c>
    </row>
    <row r="16" spans="1:11" x14ac:dyDescent="0.25">
      <c r="A16" s="20">
        <v>45962</v>
      </c>
      <c r="B16" t="s">
        <v>19</v>
      </c>
      <c r="C16" s="18">
        <v>152868</v>
      </c>
      <c r="D16" s="18">
        <v>55851</v>
      </c>
      <c r="E16" s="18">
        <v>24582</v>
      </c>
      <c r="F16" s="18">
        <v>27820</v>
      </c>
      <c r="G16" s="18">
        <v>51500</v>
      </c>
      <c r="H16" s="18">
        <v>12263</v>
      </c>
      <c r="I16" s="18">
        <v>83062</v>
      </c>
      <c r="J16" s="18">
        <v>23128</v>
      </c>
      <c r="K16" s="18">
        <v>30468</v>
      </c>
    </row>
    <row r="17" spans="1:11" x14ac:dyDescent="0.25">
      <c r="A17" s="20">
        <v>45962</v>
      </c>
      <c r="B17" t="s">
        <v>20</v>
      </c>
      <c r="C17" s="18">
        <v>981</v>
      </c>
      <c r="D17" s="18">
        <v>768</v>
      </c>
      <c r="E17" s="18">
        <v>710</v>
      </c>
      <c r="F17" s="18">
        <v>652</v>
      </c>
      <c r="G17" s="18">
        <v>479</v>
      </c>
      <c r="H17" s="18">
        <v>27</v>
      </c>
      <c r="I17" s="18">
        <v>541</v>
      </c>
      <c r="J17" s="18">
        <v>0</v>
      </c>
      <c r="K17" s="18">
        <v>757</v>
      </c>
    </row>
    <row r="18" spans="1:11" x14ac:dyDescent="0.25">
      <c r="A18" s="20">
        <v>45992</v>
      </c>
      <c r="B18" t="s">
        <v>19</v>
      </c>
      <c r="C18" s="18">
        <v>239864</v>
      </c>
      <c r="D18" s="18">
        <v>86036</v>
      </c>
      <c r="E18" s="18">
        <v>40198</v>
      </c>
      <c r="F18" s="18">
        <v>44499</v>
      </c>
      <c r="G18" s="18">
        <v>78238</v>
      </c>
      <c r="H18" s="18">
        <v>20951</v>
      </c>
      <c r="I18" s="18">
        <v>127025</v>
      </c>
      <c r="J18" s="18">
        <v>40014</v>
      </c>
      <c r="K18" s="18">
        <v>37094</v>
      </c>
    </row>
    <row r="19" spans="1:11" x14ac:dyDescent="0.25">
      <c r="A19" s="20">
        <v>45992</v>
      </c>
      <c r="B19" t="s">
        <v>20</v>
      </c>
      <c r="C19" s="18">
        <v>1519</v>
      </c>
      <c r="D19" s="18">
        <v>1165</v>
      </c>
      <c r="E19" s="18">
        <v>1114</v>
      </c>
      <c r="F19" s="18">
        <v>999</v>
      </c>
      <c r="G19" s="18">
        <v>703</v>
      </c>
      <c r="H19" s="18">
        <v>46</v>
      </c>
      <c r="I19" s="18">
        <v>801</v>
      </c>
      <c r="J19" s="18">
        <v>0</v>
      </c>
      <c r="K19" s="18">
        <v>896</v>
      </c>
    </row>
    <row r="20" spans="1:11" x14ac:dyDescent="0.25">
      <c r="A20" s="20">
        <v>46023</v>
      </c>
      <c r="B20" t="s">
        <v>19</v>
      </c>
      <c r="C20" s="18">
        <v>304512</v>
      </c>
      <c r="D20" s="18">
        <v>109134</v>
      </c>
      <c r="E20" s="18">
        <v>50380</v>
      </c>
      <c r="F20" s="18">
        <v>56228</v>
      </c>
      <c r="G20" s="18">
        <v>98356</v>
      </c>
      <c r="H20" s="18">
        <v>25924</v>
      </c>
      <c r="I20" s="18">
        <v>161495</v>
      </c>
      <c r="J20" s="18">
        <v>49689</v>
      </c>
      <c r="K20" s="18">
        <v>47820</v>
      </c>
    </row>
    <row r="21" spans="1:11" x14ac:dyDescent="0.25">
      <c r="A21" s="20">
        <v>46023</v>
      </c>
      <c r="B21" t="s">
        <v>20</v>
      </c>
      <c r="C21" s="18">
        <v>1921</v>
      </c>
      <c r="D21" s="18">
        <v>1473</v>
      </c>
      <c r="E21" s="18">
        <v>1385</v>
      </c>
      <c r="F21" s="18">
        <v>1260</v>
      </c>
      <c r="G21" s="18">
        <v>882</v>
      </c>
      <c r="H21" s="18">
        <v>58</v>
      </c>
      <c r="I21" s="18">
        <v>1016</v>
      </c>
      <c r="J21" s="18">
        <v>0</v>
      </c>
      <c r="K21" s="18">
        <v>1143</v>
      </c>
    </row>
    <row r="22" spans="1:11" x14ac:dyDescent="0.25">
      <c r="A22" s="20">
        <v>46054</v>
      </c>
      <c r="B22" t="s">
        <v>19</v>
      </c>
      <c r="C22" s="18">
        <v>205059</v>
      </c>
      <c r="D22" s="18">
        <v>75400</v>
      </c>
      <c r="E22" s="18">
        <v>32959</v>
      </c>
      <c r="F22" s="18">
        <v>37391</v>
      </c>
      <c r="G22" s="18">
        <v>65989</v>
      </c>
      <c r="H22" s="18">
        <v>16280</v>
      </c>
      <c r="I22" s="18">
        <v>110751</v>
      </c>
      <c r="J22" s="18">
        <v>31960</v>
      </c>
      <c r="K22" s="18">
        <v>35796</v>
      </c>
    </row>
    <row r="23" spans="1:11" x14ac:dyDescent="0.25">
      <c r="A23" s="20">
        <v>46054</v>
      </c>
      <c r="B23" t="s">
        <v>20</v>
      </c>
      <c r="C23" s="18">
        <v>1423</v>
      </c>
      <c r="D23" s="18">
        <v>1098</v>
      </c>
      <c r="E23" s="18">
        <v>1023</v>
      </c>
      <c r="F23" s="18">
        <v>950</v>
      </c>
      <c r="G23" s="18">
        <v>666</v>
      </c>
      <c r="H23" s="18">
        <v>37</v>
      </c>
      <c r="I23" s="18">
        <v>775</v>
      </c>
      <c r="J23" s="18">
        <v>0</v>
      </c>
      <c r="K23" s="18">
        <v>971</v>
      </c>
    </row>
    <row r="24" spans="1:11" x14ac:dyDescent="0.25">
      <c r="A24" s="20">
        <v>46082</v>
      </c>
      <c r="B24" t="s">
        <v>19</v>
      </c>
      <c r="C24" s="18">
        <v>95842</v>
      </c>
      <c r="D24" s="18">
        <v>35946</v>
      </c>
      <c r="E24" s="18">
        <v>14606</v>
      </c>
      <c r="F24" s="18">
        <v>19474</v>
      </c>
      <c r="G24" s="18">
        <v>31505</v>
      </c>
      <c r="H24" s="18">
        <v>6434</v>
      </c>
      <c r="I24" s="18">
        <v>55464</v>
      </c>
      <c r="J24" s="18">
        <v>13567</v>
      </c>
      <c r="K24" s="18">
        <v>18196</v>
      </c>
    </row>
    <row r="25" spans="1:11" x14ac:dyDescent="0.25">
      <c r="A25" s="20">
        <v>46082</v>
      </c>
      <c r="B25" t="s">
        <v>20</v>
      </c>
      <c r="C25" s="18">
        <v>613</v>
      </c>
      <c r="D25" s="18">
        <v>487</v>
      </c>
      <c r="E25" s="18">
        <v>404</v>
      </c>
      <c r="F25" s="18">
        <v>449</v>
      </c>
      <c r="G25" s="18">
        <v>284</v>
      </c>
      <c r="H25" s="18">
        <v>15</v>
      </c>
      <c r="I25" s="18">
        <v>351</v>
      </c>
      <c r="J25" s="18">
        <v>0</v>
      </c>
      <c r="K25" s="18">
        <v>441</v>
      </c>
    </row>
    <row r="26" spans="1:11" x14ac:dyDescent="0.25">
      <c r="A26" s="20"/>
      <c r="C26" s="18"/>
      <c r="D26" s="18"/>
      <c r="E26" s="18"/>
      <c r="F26" s="18"/>
      <c r="G26" s="18"/>
      <c r="H26" s="18"/>
      <c r="I26" s="18"/>
      <c r="J26" s="18"/>
      <c r="K26" s="18"/>
    </row>
    <row r="27" spans="1:11" s="1" customFormat="1" ht="30" x14ac:dyDescent="0.25">
      <c r="A27" s="22"/>
      <c r="B27" s="23" t="s">
        <v>49</v>
      </c>
      <c r="C27" s="24" t="s">
        <v>48</v>
      </c>
      <c r="D27" s="24" t="s">
        <v>51</v>
      </c>
      <c r="E27" s="24" t="s">
        <v>52</v>
      </c>
      <c r="F27" s="24" t="s">
        <v>53</v>
      </c>
      <c r="G27" s="24" t="s">
        <v>54</v>
      </c>
      <c r="H27" s="24" t="s">
        <v>55</v>
      </c>
      <c r="I27" s="24" t="s">
        <v>56</v>
      </c>
      <c r="J27" s="24" t="s">
        <v>57</v>
      </c>
      <c r="K27" s="24" t="s">
        <v>58</v>
      </c>
    </row>
    <row r="28" spans="1:11" x14ac:dyDescent="0.25">
      <c r="B28" s="21" t="s">
        <v>19</v>
      </c>
      <c r="C28" s="18">
        <v>2161283</v>
      </c>
      <c r="D28" s="18">
        <v>807621</v>
      </c>
      <c r="E28" s="18">
        <v>350621</v>
      </c>
      <c r="F28" s="18">
        <v>386931</v>
      </c>
      <c r="G28" s="18">
        <v>759470</v>
      </c>
      <c r="H28" s="18">
        <v>171888</v>
      </c>
      <c r="I28" s="18">
        <v>1213787</v>
      </c>
      <c r="J28" s="18">
        <v>320666</v>
      </c>
      <c r="K28" s="18">
        <v>402845</v>
      </c>
    </row>
    <row r="29" spans="1:11" x14ac:dyDescent="0.25">
      <c r="B29" s="21" t="s">
        <v>20</v>
      </c>
      <c r="C29" s="18">
        <v>13427</v>
      </c>
      <c r="D29" s="18">
        <v>10788</v>
      </c>
      <c r="E29" s="18">
        <v>9540</v>
      </c>
      <c r="F29" s="18">
        <v>8750</v>
      </c>
      <c r="G29" s="18">
        <v>6734</v>
      </c>
      <c r="H29" s="18">
        <v>371</v>
      </c>
      <c r="I29" s="18">
        <v>7562</v>
      </c>
      <c r="J29" s="18">
        <v>0</v>
      </c>
      <c r="K29" s="18">
        <v>9701</v>
      </c>
    </row>
    <row r="30" spans="1:11" x14ac:dyDescent="0.25">
      <c r="B30" s="21" t="s">
        <v>59</v>
      </c>
      <c r="C30" s="18"/>
      <c r="D30" s="18"/>
      <c r="E30" s="18"/>
      <c r="F30" s="18"/>
      <c r="G30" s="18"/>
      <c r="H30" s="18"/>
      <c r="I30" s="18"/>
      <c r="J30" s="18"/>
      <c r="K30" s="18"/>
    </row>
    <row r="31" spans="1:11" x14ac:dyDescent="0.25">
      <c r="B31" s="21" t="s">
        <v>50</v>
      </c>
      <c r="C31" s="18">
        <v>2174710</v>
      </c>
      <c r="D31" s="18">
        <v>818409</v>
      </c>
      <c r="E31" s="18">
        <v>360161</v>
      </c>
      <c r="F31" s="18">
        <v>395681</v>
      </c>
      <c r="G31" s="18">
        <v>766204</v>
      </c>
      <c r="H31" s="18">
        <v>172259</v>
      </c>
      <c r="I31" s="18">
        <v>1221349</v>
      </c>
      <c r="J31" s="18">
        <v>320666</v>
      </c>
      <c r="K31" s="18">
        <v>412546</v>
      </c>
    </row>
  </sheetData>
  <phoneticPr fontId="3" type="noConversion"/>
  <pageMargins left="0.7" right="0.7" top="0.75" bottom="0.75" header="0.3" footer="0.3"/>
  <pageSetup paperSize="9" orientation="portrait" r:id="rId2"/>
  <headerFooter>
    <oddFooter>&amp;L_x000D_&amp;1#&amp;"Aptos"&amp;10&amp;K008000 In Confidence</oddFooter>
  </headerFooter>
  <tableParts count="1">
    <tablePart r:id="rId3"/>
  </tableParts>
</worksheet>
</file>

<file path=docMetadata/LabelInfo.xml><?xml version="1.0" encoding="utf-8"?>
<clbl:labelList xmlns:clbl="http://schemas.microsoft.com/office/2020/mipLabelMetadata">
  <clbl:label id="{a82c492d-a39c-4031-b063-481c04a1467a}" enabled="1" method="Standard" siteId="{26d32d31-03d1-4314-a05c-7d9eb25aa81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Disclosure</vt:lpstr>
      <vt:lpstr>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 Keenawinna</dc:creator>
  <cp:lastModifiedBy>Adrian Wood</cp:lastModifiedBy>
  <dcterms:created xsi:type="dcterms:W3CDTF">2025-07-08T23:21:42Z</dcterms:created>
  <dcterms:modified xsi:type="dcterms:W3CDTF">2026-07-13T00:48:23Z</dcterms:modified>
</cp:coreProperties>
</file>